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'Лист3'!$A$2:$M$77</definedName>
  </definedNames>
  <calcPr fullCalcOnLoad="1"/>
</workbook>
</file>

<file path=xl/sharedStrings.xml><?xml version="1.0" encoding="utf-8"?>
<sst xmlns="http://schemas.openxmlformats.org/spreadsheetml/2006/main" count="127" uniqueCount="80">
  <si>
    <t>АДРЕСНЫЙ ПЕРЕЧЕНЬ ОБЪЕКТОВ</t>
  </si>
  <si>
    <t>Форма собственности</t>
  </si>
  <si>
    <t>всего</t>
  </si>
  <si>
    <t>в том числе по годам</t>
  </si>
  <si>
    <t>Объем финансирования (тыс. руб.)</t>
  </si>
  <si>
    <t>муниципальная</t>
  </si>
  <si>
    <t>Наименование и местонахождение стройки (объекта), проектная мощность</t>
  </si>
  <si>
    <t>Сроки строительства (годы)</t>
  </si>
  <si>
    <t>Реквизиты утверждения проектно-сметной документации (ПСД)</t>
  </si>
  <si>
    <t xml:space="preserve">Сметная стоимость </t>
  </si>
  <si>
    <t>Итого по разделу 1:</t>
  </si>
  <si>
    <t>в ценах, утверждённых в ПСД, тыс. рублей</t>
  </si>
  <si>
    <t>в ценах года начала реализации программы , тыс. рублей</t>
  </si>
  <si>
    <t>Итого по программе :</t>
  </si>
  <si>
    <t xml:space="preserve">                  МО Сертолово</t>
  </si>
  <si>
    <t xml:space="preserve">                  к постановлению администрации</t>
  </si>
  <si>
    <t xml:space="preserve">                  ПРИЛОЖЕНИЕ №2</t>
  </si>
  <si>
    <t>Итого по разделу 2:</t>
  </si>
  <si>
    <t>Раздел 1. Благоустройство территории города Сертолово</t>
  </si>
  <si>
    <t>"Благоустроенный город Сертолово"</t>
  </si>
  <si>
    <t>2017 г.</t>
  </si>
  <si>
    <t>2018 г.</t>
  </si>
  <si>
    <t>2019 г.</t>
  </si>
  <si>
    <t>2020 г.</t>
  </si>
  <si>
    <t>2021 г.</t>
  </si>
  <si>
    <t>1.2. Устройство декоративного ограждения, в том числе по адресам:</t>
  </si>
  <si>
    <t>КАПИТАЛЬНЫХ ВЛОЖЕНИЙ МУНИЦИПАЛЬНОЙ ПРОГРАММЫ МО СЕРТОЛОВО</t>
  </si>
  <si>
    <t>1.3. Устройство и содержание малых архитектурных форм и других элементов благоустройства, в том числе:</t>
  </si>
  <si>
    <t>Устройство въездного знака в город Сертолово (стелы)</t>
  </si>
  <si>
    <t>Устройство кованой арки в районе д. 3 по улице Молодцова</t>
  </si>
  <si>
    <t xml:space="preserve">Раздел 2. Устройство, ремонт и содержание элементов улично-дорожной сети и технических средств организации дорожного движения на территории города Сертолово   </t>
  </si>
  <si>
    <t>2.1.Устройство и содержание технических средств организации дорожного движения, в том числе:</t>
  </si>
  <si>
    <t>Устройство светофоров на автомобильной дороге ул.Ларина (4 ед.)</t>
  </si>
  <si>
    <t xml:space="preserve"> </t>
  </si>
  <si>
    <t xml:space="preserve">Раздел 6. Создание условий для массового отдыха жителей города Сертолово   </t>
  </si>
  <si>
    <t>6.1. Подготовка к празднику и оформление территории города на период проведения праздника - День Победы.</t>
  </si>
  <si>
    <t>Итого по разделу 6:</t>
  </si>
  <si>
    <t>Вертикальная баннерная система на опоры освещения Выборгского шоссе мкр. Сертолово-1.</t>
  </si>
  <si>
    <t>Капитальный ремонт Автомобильная дорога ул. Центральная, в том числе:</t>
  </si>
  <si>
    <t xml:space="preserve">Разработка проекта капитального ремонта ул. Центральная от пересечения с ул. Кожемякина до ул. Ларина </t>
  </si>
  <si>
    <t>2017 г</t>
  </si>
  <si>
    <t>Капитальный ремонт проезда в районе домов №4 и №5 по ул. Молодежная</t>
  </si>
  <si>
    <t>1.6. Обустройство и содержание объекта внешнего благоустройство «Аллея памяти с монументом воинам, погибшим в локальных войнах и военных конфликтах»</t>
  </si>
  <si>
    <t>Устройство и укрепление габионными конструкциями участка территории в районе домов по ул. Молодцова д.16 и ул. Молодежная д.3 корпус 2.</t>
  </si>
  <si>
    <t xml:space="preserve">Обустройство тротуарной плитки </t>
  </si>
  <si>
    <t xml:space="preserve">Обустройство пешеходной дорожки </t>
  </si>
  <si>
    <t xml:space="preserve">Капитальный ремонт автомобильной дороги  ул. Молодцова с  установкой пешеходных ограждений  (от Выборгского шоссе до бани) </t>
  </si>
  <si>
    <t xml:space="preserve">Инженерно-геодезические изыскания ул. Центральная от пересечения с ул. Кожемякина до ул. Ларина </t>
  </si>
  <si>
    <t>2.5. Капитальный ремонт автомобильных дорог и проездов города Сертолово</t>
  </si>
  <si>
    <t>1.8. Формирование и обустройство объекта внешнего благоустройства «Городская площадь»</t>
  </si>
  <si>
    <t>1.7. Формирование и обустройство объекта внешнего благоустройства «Аллея молодоженов»</t>
  </si>
  <si>
    <t>Кадастровая съемка в целях подготовки кадастрового плана  земельного участка для последующего формирования объекта внешнего благоустройства</t>
  </si>
  <si>
    <t>1.5. Формирование объекта внешнего благоустройства «Зона отдыха «Сертала» с элементами благоустройства территории, малыми архитектурными формами, фонарями, скамейками, спортивными и детскими площадками</t>
  </si>
  <si>
    <t>Подготовка проекта  объекта внешнего благоустройства «Зона отдыха «Сертала» с элементами благоустройства территории, малыми архитектурными формами, фонарями, скамейками, спортивными и детскими площадками</t>
  </si>
  <si>
    <t>Устройство искуственных дорожных неровностей на автомобильных дорогах ул. Ветеранов, ул. Ларина, ул. Молодцова</t>
  </si>
  <si>
    <t>ул. Заречная, в районе д.д. 13, д. 17; ул. Ларина, в районе д.д. 3а и 7 корп.1</t>
  </si>
  <si>
    <t>Обустройство тротуара по периметру парапета</t>
  </si>
  <si>
    <t>Устройство дорожных знаков на автомобильных дорогах у домов на ул. Школьная, д. 1 и ул. Молодцова, д.14</t>
  </si>
  <si>
    <t>2017 -2018 гг.</t>
  </si>
  <si>
    <t>ул. Ларина, д. 7, корп. 1</t>
  </si>
  <si>
    <t>ул. Пограничная, д. 9</t>
  </si>
  <si>
    <t>ул. Ветеранов, д. 11, корп. 2</t>
  </si>
  <si>
    <t>ул. Ветеранов, д. 15</t>
  </si>
  <si>
    <t>ул. Молодежная, дд. 2, 3</t>
  </si>
  <si>
    <t>Подготовка основания территории  в районе домов по ул. Молодцова д.16 и ул. Молодежная д.3 корпус 2.</t>
  </si>
  <si>
    <r>
      <t xml:space="preserve">                  от </t>
    </r>
    <r>
      <rPr>
        <u val="single"/>
        <sz val="10"/>
        <rFont val="Arial"/>
        <family val="1"/>
      </rPr>
      <t xml:space="preserve">                       </t>
    </r>
    <r>
      <rPr>
        <sz val="10"/>
        <rFont val="Arial"/>
        <family val="1"/>
      </rPr>
      <t xml:space="preserve">№      </t>
    </r>
  </si>
  <si>
    <t>1.1. Комплектация дополнительным оборудованием детских и спортивных площадок</t>
  </si>
  <si>
    <t>ул.Кленовая, в районе д. 5, корпус 2; корпус 3, ул. Кленовая, в районе д.7, корпус 1</t>
  </si>
  <si>
    <t>ул. Кленовая, д. 7, корпус 1</t>
  </si>
  <si>
    <t>ул. Кленовая, д. 7, корпус 2</t>
  </si>
  <si>
    <t>ул. Кленовая, д. 5, корпус 1</t>
  </si>
  <si>
    <t>ул. Ветеранов, д. 1</t>
  </si>
  <si>
    <t>мкр. Черная Речка, д. 9</t>
  </si>
  <si>
    <t>мкр. Черная Речка, д. 20</t>
  </si>
  <si>
    <t>ул. Молодежная, дд. 4,5</t>
  </si>
  <si>
    <t>Разработка проекта объекта внешнего благоустройства</t>
  </si>
  <si>
    <t>Устройство объекта внешнего благоустройства "Зона отдыха "Сертала" с элементами благоустройства территории, малыми архитектурными формами, фонарями, скамейками, спортивными и детскими площадками</t>
  </si>
  <si>
    <t>1.4. Устройство и содержание детских и спортивных площадок</t>
  </si>
  <si>
    <t>Устройство детской площадки в р-не дд. 2,4,6 по ул. Заречная</t>
  </si>
  <si>
    <r>
      <t xml:space="preserve">             ПРИЛОЖЕНИЕ 2
             к постановлению администрации
             МО Сертолово
             от </t>
    </r>
    <r>
      <rPr>
        <u val="single"/>
        <sz val="12"/>
        <rFont val="Times New Roman"/>
        <family val="1"/>
      </rPr>
      <t>12.03.2018 г.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87</t>
    </r>
    <r>
      <rPr>
        <sz val="12"/>
        <rFont val="Times New Roman"/>
        <family val="1"/>
      </rPr>
      <t xml:space="preserve">
             Приложение 1
             к программе</t>
    </r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</si>
</sst>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  <numFmt numFmtId="194" formatCode="0.000"/>
  </numFmts>
  <fonts count="59">
    <font>
      <sz val="10"/>
      <name val="Arial"/>
      <family val="0"/>
    </font>
    <font>
      <u val="single"/>
      <sz val="10"/>
      <name val="Arial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b/>
      <sz val="10"/>
      <name val="Calibri"/>
      <family val="1"/>
    </font>
    <font>
      <sz val="10"/>
      <name val="Calibri"/>
      <family val="1"/>
    </font>
    <font>
      <sz val="10"/>
      <color indexed="10"/>
      <name val="Arial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10"/>
      <color rgb="FFFF0000"/>
      <name val="Arial"/>
      <family val="2"/>
    </font>
    <font>
      <sz val="9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33" borderId="0" xfId="0" applyFont="1" applyFill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88" fontId="13" fillId="6" borderId="10" xfId="0" applyNumberFormat="1" applyFont="1" applyFill="1" applyBorder="1" applyAlignment="1">
      <alignment horizontal="center" vertical="center" wrapText="1"/>
    </xf>
    <xf numFmtId="188" fontId="4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11" fillId="0" borderId="13" xfId="0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188" fontId="0" fillId="0" borderId="0" xfId="0" applyNumberFormat="1" applyFont="1" applyFill="1" applyAlignment="1">
      <alignment vertical="center" wrapText="1"/>
    </xf>
    <xf numFmtId="188" fontId="0" fillId="0" borderId="0" xfId="0" applyNumberFormat="1" applyFont="1" applyFill="1" applyAlignment="1">
      <alignment/>
    </xf>
    <xf numFmtId="0" fontId="56" fillId="0" borderId="10" xfId="0" applyFont="1" applyFill="1" applyBorder="1" applyAlignment="1">
      <alignment horizontal="center" vertical="center" wrapText="1"/>
    </xf>
    <xf numFmtId="188" fontId="13" fillId="33" borderId="10" xfId="0" applyNumberFormat="1" applyFont="1" applyFill="1" applyBorder="1" applyAlignment="1">
      <alignment horizontal="center" vertical="center" wrapText="1"/>
    </xf>
    <xf numFmtId="188" fontId="4" fillId="6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193" fontId="9" fillId="35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188" fontId="4" fillId="36" borderId="10" xfId="0" applyNumberFormat="1" applyFont="1" applyFill="1" applyBorder="1" applyAlignment="1">
      <alignment horizontal="center" vertical="center"/>
    </xf>
    <xf numFmtId="188" fontId="13" fillId="6" borderId="10" xfId="0" applyNumberFormat="1" applyFont="1" applyFill="1" applyBorder="1" applyAlignment="1">
      <alignment horizontal="center" vertical="center"/>
    </xf>
    <xf numFmtId="188" fontId="13" fillId="33" borderId="10" xfId="0" applyNumberFormat="1" applyFont="1" applyFill="1" applyBorder="1" applyAlignment="1">
      <alignment horizontal="center" vertical="center"/>
    </xf>
    <xf numFmtId="0" fontId="14" fillId="35" borderId="14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/>
    </xf>
    <xf numFmtId="0" fontId="15" fillId="35" borderId="10" xfId="0" applyFont="1" applyFill="1" applyBorder="1" applyAlignment="1">
      <alignment horizontal="center" vertical="center" wrapText="1"/>
    </xf>
    <xf numFmtId="188" fontId="9" fillId="35" borderId="10" xfId="0" applyNumberFormat="1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 wrapText="1"/>
    </xf>
    <xf numFmtId="188" fontId="6" fillId="37" borderId="10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/>
    </xf>
    <xf numFmtId="0" fontId="35" fillId="0" borderId="0" xfId="0" applyFont="1" applyFill="1" applyAlignment="1">
      <alignment/>
    </xf>
    <xf numFmtId="0" fontId="36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Fill="1" applyAlignment="1">
      <alignment/>
    </xf>
    <xf numFmtId="188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4" fillId="33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top" wrapText="1"/>
    </xf>
    <xf numFmtId="188" fontId="4" fillId="33" borderId="10" xfId="0" applyNumberFormat="1" applyFont="1" applyFill="1" applyBorder="1" applyAlignment="1">
      <alignment horizontal="center" vertical="top" wrapText="1"/>
    </xf>
    <xf numFmtId="188" fontId="4" fillId="0" borderId="10" xfId="0" applyNumberFormat="1" applyFont="1" applyFill="1" applyBorder="1" applyAlignment="1">
      <alignment horizontal="center" vertical="top" wrapText="1"/>
    </xf>
    <xf numFmtId="0" fontId="58" fillId="0" borderId="10" xfId="0" applyFont="1" applyFill="1" applyBorder="1" applyAlignment="1">
      <alignment horizontal="center" vertical="top" wrapText="1"/>
    </xf>
    <xf numFmtId="0" fontId="11" fillId="34" borderId="13" xfId="0" applyFont="1" applyFill="1" applyBorder="1" applyAlignment="1">
      <alignment horizontal="center" vertical="top" wrapText="1"/>
    </xf>
    <xf numFmtId="0" fontId="11" fillId="34" borderId="10" xfId="0" applyFont="1" applyFill="1" applyBorder="1" applyAlignment="1">
      <alignment horizontal="center" vertical="top" wrapText="1"/>
    </xf>
    <xf numFmtId="0" fontId="4" fillId="35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vertical="center" wrapText="1"/>
    </xf>
    <xf numFmtId="0" fontId="9" fillId="35" borderId="10" xfId="0" applyFont="1" applyFill="1" applyBorder="1" applyAlignment="1">
      <alignment vertical="center" wrapText="1"/>
    </xf>
    <xf numFmtId="0" fontId="9" fillId="35" borderId="12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left" vertical="center" wrapText="1"/>
    </xf>
    <xf numFmtId="0" fontId="9" fillId="35" borderId="16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10" fillId="33" borderId="13" xfId="0" applyFont="1" applyFill="1" applyBorder="1" applyAlignment="1">
      <alignment horizontal="left" vertical="center" wrapText="1"/>
    </xf>
    <xf numFmtId="0" fontId="10" fillId="33" borderId="16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33" borderId="13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top" wrapText="1"/>
    </xf>
    <xf numFmtId="0" fontId="4" fillId="33" borderId="13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top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6" fillId="37" borderId="13" xfId="0" applyFont="1" applyFill="1" applyBorder="1" applyAlignment="1">
      <alignment horizontal="left" vertical="center" wrapText="1"/>
    </xf>
    <xf numFmtId="0" fontId="6" fillId="37" borderId="16" xfId="0" applyFont="1" applyFill="1" applyBorder="1" applyAlignment="1">
      <alignment horizontal="left" vertical="center" wrapText="1"/>
    </xf>
    <xf numFmtId="0" fontId="16" fillId="0" borderId="16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2"/>
  <sheetViews>
    <sheetView tabSelected="1" view="pageBreakPreview" zoomScale="90" zoomScaleSheetLayoutView="90" zoomScalePageLayoutView="0" workbookViewId="0" topLeftCell="A5">
      <selection activeCell="I5" sqref="I5:M11"/>
    </sheetView>
  </sheetViews>
  <sheetFormatPr defaultColWidth="9.140625" defaultRowHeight="12.75"/>
  <cols>
    <col min="1" max="1" width="4.7109375" style="1" customWidth="1"/>
    <col min="2" max="2" width="37.57421875" style="1" customWidth="1"/>
    <col min="3" max="3" width="12.28125" style="1" customWidth="1"/>
    <col min="4" max="4" width="10.28125" style="1" customWidth="1"/>
    <col min="5" max="5" width="7.57421875" style="1" customWidth="1"/>
    <col min="6" max="6" width="10.00390625" style="1" customWidth="1"/>
    <col min="7" max="7" width="11.28125" style="1" customWidth="1"/>
    <col min="8" max="8" width="11.140625" style="1" customWidth="1"/>
    <col min="9" max="9" width="10.28125" style="1" customWidth="1"/>
    <col min="10" max="10" width="10.421875" style="1" customWidth="1"/>
    <col min="11" max="11" width="6.7109375" style="1" customWidth="1"/>
    <col min="12" max="12" width="6.57421875" style="1" customWidth="1"/>
    <col min="13" max="13" width="6.28125" style="3" customWidth="1"/>
    <col min="14" max="16384" width="9.140625" style="1" customWidth="1"/>
  </cols>
  <sheetData>
    <row r="1" spans="8:13" ht="15.75" hidden="1">
      <c r="H1" s="91" t="s">
        <v>16</v>
      </c>
      <c r="I1" s="91"/>
      <c r="J1" s="91"/>
      <c r="K1" s="91"/>
      <c r="L1" s="91"/>
      <c r="M1" s="91"/>
    </row>
    <row r="2" spans="8:13" ht="15.75" hidden="1">
      <c r="H2" s="91" t="s">
        <v>15</v>
      </c>
      <c r="I2" s="91"/>
      <c r="J2" s="91"/>
      <c r="K2" s="91"/>
      <c r="L2" s="91"/>
      <c r="M2" s="91"/>
    </row>
    <row r="3" spans="8:13" ht="15.75" hidden="1">
      <c r="H3" s="91" t="s">
        <v>14</v>
      </c>
      <c r="I3" s="91"/>
      <c r="J3" s="91"/>
      <c r="K3" s="91"/>
      <c r="L3" s="91"/>
      <c r="M3" s="91"/>
    </row>
    <row r="4" spans="8:13" ht="15.75" hidden="1">
      <c r="H4" s="91" t="s">
        <v>65</v>
      </c>
      <c r="I4" s="92"/>
      <c r="J4" s="92"/>
      <c r="K4" s="92"/>
      <c r="L4" s="92"/>
      <c r="M4" s="92"/>
    </row>
    <row r="5" spans="6:13" ht="15.75" customHeight="1">
      <c r="F5" s="53"/>
      <c r="G5" s="52"/>
      <c r="H5" s="52"/>
      <c r="I5" s="73" t="s">
        <v>79</v>
      </c>
      <c r="J5" s="73"/>
      <c r="K5" s="73"/>
      <c r="L5" s="73"/>
      <c r="M5" s="73"/>
    </row>
    <row r="6" spans="6:13" ht="15.75" customHeight="1">
      <c r="F6" s="52"/>
      <c r="G6" s="52"/>
      <c r="H6" s="52"/>
      <c r="I6" s="73"/>
      <c r="J6" s="73"/>
      <c r="K6" s="73"/>
      <c r="L6" s="73"/>
      <c r="M6" s="73"/>
    </row>
    <row r="7" spans="6:13" ht="15.75" customHeight="1">
      <c r="F7" s="52"/>
      <c r="G7" s="52"/>
      <c r="H7" s="52"/>
      <c r="I7" s="73"/>
      <c r="J7" s="73"/>
      <c r="K7" s="73"/>
      <c r="L7" s="73"/>
      <c r="M7" s="73"/>
    </row>
    <row r="8" spans="6:13" ht="15.75" customHeight="1">
      <c r="F8" s="52"/>
      <c r="G8" s="52"/>
      <c r="H8" s="52"/>
      <c r="I8" s="73"/>
      <c r="J8" s="73"/>
      <c r="K8" s="73"/>
      <c r="L8" s="73"/>
      <c r="M8" s="73"/>
    </row>
    <row r="9" spans="6:13" ht="15.75" customHeight="1">
      <c r="F9" s="52"/>
      <c r="G9" s="52"/>
      <c r="H9" s="52"/>
      <c r="I9" s="73"/>
      <c r="J9" s="73"/>
      <c r="K9" s="73"/>
      <c r="L9" s="73"/>
      <c r="M9" s="73"/>
    </row>
    <row r="10" spans="6:13" ht="15.75" customHeight="1">
      <c r="F10" s="52"/>
      <c r="G10" s="52"/>
      <c r="H10" s="52"/>
      <c r="I10" s="73"/>
      <c r="J10" s="73"/>
      <c r="K10" s="73"/>
      <c r="L10" s="73"/>
      <c r="M10" s="73"/>
    </row>
    <row r="11" spans="6:13" ht="15.75" customHeight="1">
      <c r="F11" s="2"/>
      <c r="G11" s="2"/>
      <c r="H11" s="2"/>
      <c r="I11" s="73"/>
      <c r="J11" s="73"/>
      <c r="K11" s="73"/>
      <c r="L11" s="73"/>
      <c r="M11" s="73"/>
    </row>
    <row r="12" ht="17.25" customHeight="1"/>
    <row r="13" spans="1:13" s="5" customFormat="1" ht="18.75">
      <c r="A13" s="4"/>
      <c r="B13" s="74" t="s">
        <v>0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</row>
    <row r="14" spans="1:17" s="5" customFormat="1" ht="18.75">
      <c r="A14" s="4"/>
      <c r="B14" s="74" t="s">
        <v>26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Q14" s="1"/>
    </row>
    <row r="15" spans="1:13" ht="18.75">
      <c r="A15" s="4"/>
      <c r="B15" s="74" t="s">
        <v>19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</row>
    <row r="16" spans="1:13" ht="15.75" customHeight="1">
      <c r="A16" s="4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17.25" customHeight="1">
      <c r="A17" s="4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7"/>
    </row>
    <row r="18" spans="1:16" ht="15.75" customHeight="1">
      <c r="A18" s="97" t="s">
        <v>6</v>
      </c>
      <c r="B18" s="85"/>
      <c r="C18" s="84" t="s">
        <v>7</v>
      </c>
      <c r="D18" s="84" t="s">
        <v>8</v>
      </c>
      <c r="E18" s="84" t="s">
        <v>1</v>
      </c>
      <c r="F18" s="84" t="s">
        <v>9</v>
      </c>
      <c r="G18" s="84"/>
      <c r="H18" s="84" t="s">
        <v>4</v>
      </c>
      <c r="I18" s="84"/>
      <c r="J18" s="84"/>
      <c r="K18" s="84"/>
      <c r="L18" s="84"/>
      <c r="M18" s="84"/>
      <c r="N18" s="9"/>
      <c r="O18" s="9"/>
      <c r="P18" s="9"/>
    </row>
    <row r="19" spans="1:16" ht="15.75" customHeight="1">
      <c r="A19" s="85"/>
      <c r="B19" s="85"/>
      <c r="C19" s="85"/>
      <c r="D19" s="85"/>
      <c r="E19" s="85"/>
      <c r="F19" s="84"/>
      <c r="G19" s="84"/>
      <c r="H19" s="84" t="s">
        <v>2</v>
      </c>
      <c r="I19" s="84" t="s">
        <v>3</v>
      </c>
      <c r="J19" s="84"/>
      <c r="K19" s="84"/>
      <c r="L19" s="84"/>
      <c r="M19" s="84"/>
      <c r="N19" s="9"/>
      <c r="O19" s="9"/>
      <c r="P19" s="9"/>
    </row>
    <row r="20" spans="1:16" ht="0.75" customHeight="1">
      <c r="A20" s="85"/>
      <c r="B20" s="85"/>
      <c r="C20" s="85"/>
      <c r="D20" s="85"/>
      <c r="E20" s="85"/>
      <c r="F20" s="84"/>
      <c r="G20" s="84"/>
      <c r="H20" s="84"/>
      <c r="I20" s="84" t="s">
        <v>20</v>
      </c>
      <c r="J20" s="10"/>
      <c r="K20" s="8"/>
      <c r="L20" s="84" t="s">
        <v>23</v>
      </c>
      <c r="M20" s="98" t="s">
        <v>24</v>
      </c>
      <c r="N20" s="9"/>
      <c r="O20" s="9"/>
      <c r="P20" s="9"/>
    </row>
    <row r="21" spans="1:16" ht="65.25" customHeight="1">
      <c r="A21" s="85"/>
      <c r="B21" s="85"/>
      <c r="C21" s="85"/>
      <c r="D21" s="85"/>
      <c r="E21" s="85"/>
      <c r="F21" s="8" t="s">
        <v>11</v>
      </c>
      <c r="G21" s="8" t="s">
        <v>12</v>
      </c>
      <c r="H21" s="84"/>
      <c r="I21" s="93"/>
      <c r="J21" s="8" t="s">
        <v>21</v>
      </c>
      <c r="K21" s="8" t="s">
        <v>22</v>
      </c>
      <c r="L21" s="84"/>
      <c r="M21" s="98"/>
      <c r="N21" s="9"/>
      <c r="O21" s="9"/>
      <c r="P21" s="9"/>
    </row>
    <row r="22" spans="1:18" ht="15" customHeight="1">
      <c r="A22" s="88">
        <v>1</v>
      </c>
      <c r="B22" s="88"/>
      <c r="C22" s="11">
        <v>2</v>
      </c>
      <c r="D22" s="11">
        <v>3</v>
      </c>
      <c r="E22" s="11">
        <v>4</v>
      </c>
      <c r="F22" s="11">
        <v>5</v>
      </c>
      <c r="G22" s="11">
        <v>6</v>
      </c>
      <c r="H22" s="11">
        <v>7</v>
      </c>
      <c r="I22" s="11">
        <v>8</v>
      </c>
      <c r="J22" s="12">
        <v>9</v>
      </c>
      <c r="K22" s="11">
        <v>10</v>
      </c>
      <c r="L22" s="11">
        <v>11</v>
      </c>
      <c r="M22" s="13">
        <v>12</v>
      </c>
      <c r="N22" s="9"/>
      <c r="O22" s="9"/>
      <c r="P22" s="9"/>
      <c r="R22" s="14"/>
    </row>
    <row r="23" spans="1:16" ht="30.75" customHeight="1">
      <c r="A23" s="75" t="s">
        <v>18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7"/>
      <c r="N23" s="9"/>
      <c r="O23" s="9"/>
      <c r="P23" s="9"/>
    </row>
    <row r="24" spans="1:16" ht="42.75" customHeight="1">
      <c r="A24" s="69" t="s">
        <v>66</v>
      </c>
      <c r="B24" s="70"/>
      <c r="C24" s="15" t="s">
        <v>20</v>
      </c>
      <c r="D24" s="16"/>
      <c r="E24" s="94" t="s">
        <v>5</v>
      </c>
      <c r="F24" s="11"/>
      <c r="G24" s="17">
        <f>G25+G26</f>
        <v>1454.2</v>
      </c>
      <c r="H24" s="17">
        <f>H25+H26</f>
        <v>1454.2</v>
      </c>
      <c r="I24" s="17">
        <f>I25</f>
        <v>1154.2</v>
      </c>
      <c r="J24" s="17">
        <v>300</v>
      </c>
      <c r="K24" s="17">
        <f>K25</f>
        <v>0</v>
      </c>
      <c r="L24" s="17">
        <f>L25</f>
        <v>0</v>
      </c>
      <c r="M24" s="17">
        <f>M25</f>
        <v>0</v>
      </c>
      <c r="N24" s="9"/>
      <c r="O24" s="9"/>
      <c r="P24" s="9"/>
    </row>
    <row r="25" spans="1:16" ht="34.5" customHeight="1">
      <c r="A25" s="71" t="s">
        <v>67</v>
      </c>
      <c r="B25" s="72"/>
      <c r="C25" s="15" t="s">
        <v>20</v>
      </c>
      <c r="D25" s="16"/>
      <c r="E25" s="95"/>
      <c r="F25" s="11"/>
      <c r="G25" s="18">
        <f>H25</f>
        <v>1154.2</v>
      </c>
      <c r="H25" s="18">
        <f>I25+J25+K25+L25+M25</f>
        <v>1154.2</v>
      </c>
      <c r="I25" s="18">
        <v>1154.2</v>
      </c>
      <c r="J25" s="18">
        <v>0</v>
      </c>
      <c r="K25" s="18">
        <v>0</v>
      </c>
      <c r="L25" s="18">
        <v>0</v>
      </c>
      <c r="M25" s="18">
        <v>0</v>
      </c>
      <c r="N25" s="9"/>
      <c r="O25" s="9"/>
      <c r="P25" s="9"/>
    </row>
    <row r="26" spans="1:16" ht="34.5" customHeight="1">
      <c r="A26" s="71" t="s">
        <v>55</v>
      </c>
      <c r="B26" s="72"/>
      <c r="C26" s="15" t="s">
        <v>21</v>
      </c>
      <c r="D26" s="16"/>
      <c r="E26" s="96"/>
      <c r="F26" s="11"/>
      <c r="G26" s="18">
        <v>300</v>
      </c>
      <c r="H26" s="18">
        <v>300</v>
      </c>
      <c r="I26" s="18">
        <v>0</v>
      </c>
      <c r="J26" s="18">
        <v>300</v>
      </c>
      <c r="K26" s="18">
        <v>0</v>
      </c>
      <c r="L26" s="18">
        <v>0</v>
      </c>
      <c r="M26" s="18">
        <v>0</v>
      </c>
      <c r="N26" s="9"/>
      <c r="O26" s="9"/>
      <c r="P26" s="9"/>
    </row>
    <row r="27" spans="1:16" ht="27" customHeight="1">
      <c r="A27" s="69" t="s">
        <v>25</v>
      </c>
      <c r="B27" s="70"/>
      <c r="C27" s="55"/>
      <c r="D27" s="55"/>
      <c r="E27" s="66" t="s">
        <v>5</v>
      </c>
      <c r="F27" s="55"/>
      <c r="G27" s="17">
        <f>H27</f>
        <v>1039</v>
      </c>
      <c r="H27" s="17">
        <f>I27+J27</f>
        <v>1039</v>
      </c>
      <c r="I27" s="17">
        <f>SUM(I28:I34)</f>
        <v>623.1</v>
      </c>
      <c r="J27" s="17">
        <f>SUM(J28:J39)</f>
        <v>415.9</v>
      </c>
      <c r="K27" s="17">
        <f>K28+K29+K30+K34</f>
        <v>0</v>
      </c>
      <c r="L27" s="17">
        <f>L28+L29+L30+L34</f>
        <v>0</v>
      </c>
      <c r="M27" s="17">
        <f>M28+M29+M30+M34</f>
        <v>0</v>
      </c>
      <c r="N27" s="9"/>
      <c r="O27" s="9"/>
      <c r="P27" s="9"/>
    </row>
    <row r="28" spans="1:16" ht="26.25" customHeight="1">
      <c r="A28" s="71" t="s">
        <v>68</v>
      </c>
      <c r="B28" s="72"/>
      <c r="C28" s="15" t="s">
        <v>20</v>
      </c>
      <c r="D28" s="55"/>
      <c r="E28" s="67"/>
      <c r="F28" s="55"/>
      <c r="G28" s="18">
        <f>H28</f>
        <v>69.2</v>
      </c>
      <c r="H28" s="18">
        <f>I28</f>
        <v>69.2</v>
      </c>
      <c r="I28" s="18">
        <v>69.2</v>
      </c>
      <c r="J28" s="18">
        <v>0</v>
      </c>
      <c r="K28" s="18">
        <v>0</v>
      </c>
      <c r="L28" s="18">
        <v>0</v>
      </c>
      <c r="M28" s="18">
        <v>0</v>
      </c>
      <c r="N28" s="9"/>
      <c r="O28" s="9"/>
      <c r="P28" s="9"/>
    </row>
    <row r="29" spans="1:16" ht="22.5" customHeight="1">
      <c r="A29" s="99" t="s">
        <v>69</v>
      </c>
      <c r="B29" s="99"/>
      <c r="C29" s="15" t="s">
        <v>20</v>
      </c>
      <c r="D29" s="56"/>
      <c r="E29" s="67"/>
      <c r="F29" s="19"/>
      <c r="G29" s="18">
        <f aca="true" t="shared" si="0" ref="G29:H34">H29</f>
        <v>64.6</v>
      </c>
      <c r="H29" s="18">
        <f t="shared" si="0"/>
        <v>64.6</v>
      </c>
      <c r="I29" s="57">
        <v>64.6</v>
      </c>
      <c r="J29" s="18">
        <v>0</v>
      </c>
      <c r="K29" s="18">
        <v>0</v>
      </c>
      <c r="L29" s="18">
        <v>0</v>
      </c>
      <c r="M29" s="18">
        <v>0</v>
      </c>
      <c r="N29" s="9"/>
      <c r="O29" s="9"/>
      <c r="P29" s="9"/>
    </row>
    <row r="30" spans="1:16" ht="21" customHeight="1">
      <c r="A30" s="99" t="s">
        <v>70</v>
      </c>
      <c r="B30" s="99"/>
      <c r="C30" s="15" t="s">
        <v>20</v>
      </c>
      <c r="D30" s="56"/>
      <c r="E30" s="67"/>
      <c r="F30" s="19"/>
      <c r="G30" s="18">
        <f t="shared" si="0"/>
        <v>103.9</v>
      </c>
      <c r="H30" s="18">
        <f t="shared" si="0"/>
        <v>103.9</v>
      </c>
      <c r="I30" s="57">
        <v>103.9</v>
      </c>
      <c r="J30" s="18">
        <v>0</v>
      </c>
      <c r="K30" s="18">
        <v>0</v>
      </c>
      <c r="L30" s="18">
        <v>0</v>
      </c>
      <c r="M30" s="18">
        <v>0</v>
      </c>
      <c r="N30" s="9"/>
      <c r="O30" s="9"/>
      <c r="P30" s="9"/>
    </row>
    <row r="31" spans="1:16" s="21" customFormat="1" ht="24" customHeight="1">
      <c r="A31" s="99" t="s">
        <v>71</v>
      </c>
      <c r="B31" s="99"/>
      <c r="C31" s="15" t="s">
        <v>20</v>
      </c>
      <c r="D31" s="56"/>
      <c r="E31" s="67"/>
      <c r="F31" s="19"/>
      <c r="G31" s="18">
        <f t="shared" si="0"/>
        <v>115.4</v>
      </c>
      <c r="H31" s="18">
        <f t="shared" si="0"/>
        <v>115.4</v>
      </c>
      <c r="I31" s="57">
        <v>115.4</v>
      </c>
      <c r="J31" s="18"/>
      <c r="K31" s="18"/>
      <c r="L31" s="18"/>
      <c r="M31" s="18"/>
      <c r="N31" s="20"/>
      <c r="O31" s="20"/>
      <c r="P31" s="20"/>
    </row>
    <row r="32" spans="1:16" s="21" customFormat="1" ht="24" customHeight="1">
      <c r="A32" s="89" t="s">
        <v>72</v>
      </c>
      <c r="B32" s="90"/>
      <c r="C32" s="15" t="s">
        <v>20</v>
      </c>
      <c r="D32" s="56"/>
      <c r="E32" s="67"/>
      <c r="F32" s="19"/>
      <c r="G32" s="18">
        <f t="shared" si="0"/>
        <v>19.6</v>
      </c>
      <c r="H32" s="18">
        <f t="shared" si="0"/>
        <v>19.6</v>
      </c>
      <c r="I32" s="57">
        <v>19.6</v>
      </c>
      <c r="J32" s="18"/>
      <c r="K32" s="18"/>
      <c r="L32" s="18"/>
      <c r="M32" s="18"/>
      <c r="N32" s="24"/>
      <c r="O32" s="20"/>
      <c r="P32" s="20"/>
    </row>
    <row r="33" spans="1:16" s="21" customFormat="1" ht="24" customHeight="1">
      <c r="A33" s="89" t="s">
        <v>73</v>
      </c>
      <c r="B33" s="90"/>
      <c r="C33" s="15" t="s">
        <v>20</v>
      </c>
      <c r="D33" s="56"/>
      <c r="E33" s="67"/>
      <c r="F33" s="19"/>
      <c r="G33" s="18">
        <f t="shared" si="0"/>
        <v>132.7</v>
      </c>
      <c r="H33" s="18">
        <f t="shared" si="0"/>
        <v>132.7</v>
      </c>
      <c r="I33" s="57">
        <v>132.7</v>
      </c>
      <c r="J33" s="18"/>
      <c r="K33" s="18"/>
      <c r="L33" s="18"/>
      <c r="M33" s="18"/>
      <c r="N33" s="20"/>
      <c r="O33" s="20"/>
      <c r="P33" s="20"/>
    </row>
    <row r="34" spans="1:16" s="21" customFormat="1" ht="24" customHeight="1">
      <c r="A34" s="71" t="s">
        <v>74</v>
      </c>
      <c r="B34" s="72"/>
      <c r="C34" s="15" t="s">
        <v>20</v>
      </c>
      <c r="D34" s="56"/>
      <c r="E34" s="67"/>
      <c r="F34" s="19"/>
      <c r="G34" s="18">
        <f t="shared" si="0"/>
        <v>117.7</v>
      </c>
      <c r="H34" s="18">
        <f t="shared" si="0"/>
        <v>117.7</v>
      </c>
      <c r="I34" s="58">
        <v>117.7</v>
      </c>
      <c r="J34" s="18">
        <v>0</v>
      </c>
      <c r="K34" s="18">
        <v>0</v>
      </c>
      <c r="L34" s="18">
        <v>0</v>
      </c>
      <c r="M34" s="18">
        <v>0</v>
      </c>
      <c r="N34" s="20"/>
      <c r="O34" s="20"/>
      <c r="P34" s="20"/>
    </row>
    <row r="35" spans="1:16" s="21" customFormat="1" ht="24" customHeight="1">
      <c r="A35" s="80" t="s">
        <v>59</v>
      </c>
      <c r="B35" s="81"/>
      <c r="C35" s="22" t="s">
        <v>21</v>
      </c>
      <c r="D35" s="56"/>
      <c r="E35" s="67"/>
      <c r="F35" s="19"/>
      <c r="G35" s="58">
        <v>125.5</v>
      </c>
      <c r="H35" s="58">
        <v>125.5</v>
      </c>
      <c r="I35" s="58">
        <v>0</v>
      </c>
      <c r="J35" s="58">
        <v>125.5</v>
      </c>
      <c r="K35" s="23">
        <v>0</v>
      </c>
      <c r="L35" s="23">
        <v>0</v>
      </c>
      <c r="M35" s="23">
        <v>0</v>
      </c>
      <c r="N35" s="20"/>
      <c r="O35" s="20"/>
      <c r="P35" s="20"/>
    </row>
    <row r="36" spans="1:16" s="21" customFormat="1" ht="24" customHeight="1">
      <c r="A36" s="80" t="s">
        <v>60</v>
      </c>
      <c r="B36" s="81"/>
      <c r="C36" s="22" t="s">
        <v>21</v>
      </c>
      <c r="D36" s="56"/>
      <c r="E36" s="67"/>
      <c r="F36" s="19"/>
      <c r="G36" s="58">
        <v>34.7</v>
      </c>
      <c r="H36" s="58">
        <v>34.7</v>
      </c>
      <c r="I36" s="58">
        <v>0</v>
      </c>
      <c r="J36" s="58">
        <v>34.7</v>
      </c>
      <c r="K36" s="23">
        <v>0</v>
      </c>
      <c r="L36" s="23">
        <v>0</v>
      </c>
      <c r="M36" s="23">
        <v>0</v>
      </c>
      <c r="N36" s="20"/>
      <c r="O36" s="24"/>
      <c r="P36" s="20"/>
    </row>
    <row r="37" spans="1:17" s="21" customFormat="1" ht="31.5" customHeight="1">
      <c r="A37" s="80" t="s">
        <v>61</v>
      </c>
      <c r="B37" s="81"/>
      <c r="C37" s="22" t="s">
        <v>21</v>
      </c>
      <c r="D37" s="56"/>
      <c r="E37" s="67"/>
      <c r="F37" s="19"/>
      <c r="G37" s="58">
        <v>94.4</v>
      </c>
      <c r="H37" s="58">
        <v>94.4</v>
      </c>
      <c r="I37" s="58">
        <v>0</v>
      </c>
      <c r="J37" s="58">
        <v>94.4</v>
      </c>
      <c r="K37" s="23">
        <v>0</v>
      </c>
      <c r="L37" s="23">
        <v>0</v>
      </c>
      <c r="M37" s="23">
        <v>0</v>
      </c>
      <c r="N37" s="20"/>
      <c r="O37" s="24"/>
      <c r="P37" s="20"/>
      <c r="Q37" s="25"/>
    </row>
    <row r="38" spans="1:16" s="21" customFormat="1" ht="36" customHeight="1">
      <c r="A38" s="80" t="s">
        <v>62</v>
      </c>
      <c r="B38" s="81"/>
      <c r="C38" s="22" t="s">
        <v>21</v>
      </c>
      <c r="D38" s="56"/>
      <c r="E38" s="67"/>
      <c r="F38" s="19"/>
      <c r="G38" s="58">
        <v>121.9</v>
      </c>
      <c r="H38" s="58">
        <v>121.9</v>
      </c>
      <c r="I38" s="58">
        <v>0</v>
      </c>
      <c r="J38" s="58">
        <v>121.9</v>
      </c>
      <c r="K38" s="23">
        <v>0</v>
      </c>
      <c r="L38" s="23">
        <v>0</v>
      </c>
      <c r="M38" s="23">
        <v>0</v>
      </c>
      <c r="N38" s="20"/>
      <c r="O38" s="20"/>
      <c r="P38" s="20"/>
    </row>
    <row r="39" spans="1:17" s="21" customFormat="1" ht="39.75" customHeight="1">
      <c r="A39" s="80" t="s">
        <v>63</v>
      </c>
      <c r="B39" s="81"/>
      <c r="C39" s="22" t="s">
        <v>21</v>
      </c>
      <c r="D39" s="56"/>
      <c r="E39" s="68"/>
      <c r="F39" s="19"/>
      <c r="G39" s="58">
        <v>39.4</v>
      </c>
      <c r="H39" s="58">
        <v>39.4</v>
      </c>
      <c r="I39" s="58">
        <v>0</v>
      </c>
      <c r="J39" s="58">
        <v>39.4</v>
      </c>
      <c r="K39" s="23">
        <v>0</v>
      </c>
      <c r="L39" s="23">
        <v>0</v>
      </c>
      <c r="M39" s="23">
        <v>0</v>
      </c>
      <c r="N39" s="20"/>
      <c r="O39" s="20"/>
      <c r="P39" s="20"/>
      <c r="Q39" s="21" t="s">
        <v>33</v>
      </c>
    </row>
    <row r="40" spans="1:16" s="21" customFormat="1" ht="45.75" customHeight="1">
      <c r="A40" s="69" t="s">
        <v>27</v>
      </c>
      <c r="B40" s="70"/>
      <c r="C40" s="15"/>
      <c r="D40" s="56"/>
      <c r="E40" s="103" t="s">
        <v>5</v>
      </c>
      <c r="F40" s="19"/>
      <c r="G40" s="17">
        <f aca="true" t="shared" si="1" ref="G40:M40">SUM(G41:G42)</f>
        <v>815</v>
      </c>
      <c r="H40" s="17">
        <f t="shared" si="1"/>
        <v>815</v>
      </c>
      <c r="I40" s="17">
        <f t="shared" si="1"/>
        <v>815</v>
      </c>
      <c r="J40" s="17">
        <f t="shared" si="1"/>
        <v>0</v>
      </c>
      <c r="K40" s="17">
        <f t="shared" si="1"/>
        <v>0</v>
      </c>
      <c r="L40" s="17">
        <f t="shared" si="1"/>
        <v>0</v>
      </c>
      <c r="M40" s="17">
        <f t="shared" si="1"/>
        <v>0</v>
      </c>
      <c r="N40" s="20"/>
      <c r="O40" s="20"/>
      <c r="P40" s="20"/>
    </row>
    <row r="41" spans="1:16" s="21" customFormat="1" ht="33.75" customHeight="1">
      <c r="A41" s="71" t="s">
        <v>28</v>
      </c>
      <c r="B41" s="72"/>
      <c r="C41" s="15" t="s">
        <v>20</v>
      </c>
      <c r="D41" s="56"/>
      <c r="E41" s="103"/>
      <c r="F41" s="19"/>
      <c r="G41" s="18">
        <v>650</v>
      </c>
      <c r="H41" s="18">
        <v>650</v>
      </c>
      <c r="I41" s="18">
        <v>650</v>
      </c>
      <c r="J41" s="18">
        <v>0</v>
      </c>
      <c r="K41" s="18">
        <v>0</v>
      </c>
      <c r="L41" s="18">
        <v>0</v>
      </c>
      <c r="M41" s="18">
        <v>0</v>
      </c>
      <c r="N41" s="20"/>
      <c r="O41" s="20"/>
      <c r="P41" s="20"/>
    </row>
    <row r="42" spans="1:16" s="21" customFormat="1" ht="34.5" customHeight="1">
      <c r="A42" s="71" t="s">
        <v>29</v>
      </c>
      <c r="B42" s="72"/>
      <c r="C42" s="15" t="s">
        <v>20</v>
      </c>
      <c r="D42" s="56"/>
      <c r="E42" s="103"/>
      <c r="F42" s="19"/>
      <c r="G42" s="18">
        <v>165</v>
      </c>
      <c r="H42" s="18">
        <v>165</v>
      </c>
      <c r="I42" s="18">
        <v>165</v>
      </c>
      <c r="J42" s="18">
        <v>0</v>
      </c>
      <c r="K42" s="18">
        <v>0</v>
      </c>
      <c r="L42" s="18">
        <v>0</v>
      </c>
      <c r="M42" s="18">
        <v>0</v>
      </c>
      <c r="N42" s="20"/>
      <c r="O42" s="20"/>
      <c r="P42" s="20"/>
    </row>
    <row r="43" spans="1:16" s="21" customFormat="1" ht="34.5" customHeight="1">
      <c r="A43" s="69" t="s">
        <v>77</v>
      </c>
      <c r="B43" s="70"/>
      <c r="D43" s="56"/>
      <c r="E43" s="66" t="s">
        <v>5</v>
      </c>
      <c r="F43" s="19"/>
      <c r="G43" s="17">
        <f>H43</f>
        <v>312.6</v>
      </c>
      <c r="H43" s="17">
        <f>SUM(I43:M43)</f>
        <v>312.6</v>
      </c>
      <c r="I43" s="17">
        <f>I44</f>
        <v>0</v>
      </c>
      <c r="J43" s="17">
        <f>J44</f>
        <v>312.6</v>
      </c>
      <c r="K43" s="17">
        <f>K44</f>
        <v>0</v>
      </c>
      <c r="L43" s="17">
        <f>L44</f>
        <v>0</v>
      </c>
      <c r="M43" s="17">
        <f>M44</f>
        <v>0</v>
      </c>
      <c r="N43" s="20"/>
      <c r="O43" s="20"/>
      <c r="P43" s="20"/>
    </row>
    <row r="44" spans="1:16" s="21" customFormat="1" ht="34.5" customHeight="1">
      <c r="A44" s="71" t="s">
        <v>78</v>
      </c>
      <c r="B44" s="72"/>
      <c r="C44" s="15" t="s">
        <v>21</v>
      </c>
      <c r="D44" s="56"/>
      <c r="E44" s="68"/>
      <c r="F44" s="19"/>
      <c r="G44" s="18">
        <f>H44</f>
        <v>312.6</v>
      </c>
      <c r="H44" s="18">
        <f>SUM(I44:M44)</f>
        <v>312.6</v>
      </c>
      <c r="I44" s="18">
        <v>0</v>
      </c>
      <c r="J44" s="18">
        <v>312.6</v>
      </c>
      <c r="K44" s="18">
        <v>0</v>
      </c>
      <c r="L44" s="18">
        <v>0</v>
      </c>
      <c r="M44" s="18">
        <v>0</v>
      </c>
      <c r="N44" s="20"/>
      <c r="O44" s="20"/>
      <c r="P44" s="20"/>
    </row>
    <row r="45" spans="1:16" s="21" customFormat="1" ht="86.25" customHeight="1">
      <c r="A45" s="69" t="s">
        <v>52</v>
      </c>
      <c r="B45" s="72"/>
      <c r="C45" s="15"/>
      <c r="D45" s="59"/>
      <c r="E45" s="66" t="s">
        <v>5</v>
      </c>
      <c r="F45" s="26"/>
      <c r="G45" s="17">
        <f>SUM(H45)</f>
        <v>48154.7</v>
      </c>
      <c r="H45" s="17">
        <f>SUM(I45:J45)</f>
        <v>48154.7</v>
      </c>
      <c r="I45" s="17">
        <f>SUM(I46:I48)</f>
        <v>18080.7</v>
      </c>
      <c r="J45" s="17">
        <f>SUM(J46:J49)</f>
        <v>30074</v>
      </c>
      <c r="K45" s="17">
        <f>SUM(K47:K48)</f>
        <v>0</v>
      </c>
      <c r="L45" s="17">
        <f>SUM(L47:L48)</f>
        <v>0</v>
      </c>
      <c r="M45" s="17">
        <f>SUM(M47:M48)</f>
        <v>0</v>
      </c>
      <c r="N45" s="20"/>
      <c r="O45" s="20"/>
      <c r="P45" s="20"/>
    </row>
    <row r="46" spans="1:16" s="21" customFormat="1" ht="69" customHeight="1">
      <c r="A46" s="71" t="s">
        <v>53</v>
      </c>
      <c r="B46" s="72"/>
      <c r="C46" s="15" t="s">
        <v>20</v>
      </c>
      <c r="D46" s="59"/>
      <c r="E46" s="67"/>
      <c r="F46" s="26"/>
      <c r="G46" s="27">
        <v>315</v>
      </c>
      <c r="H46" s="27">
        <v>315</v>
      </c>
      <c r="I46" s="27">
        <v>315</v>
      </c>
      <c r="J46" s="27">
        <v>0</v>
      </c>
      <c r="K46" s="27">
        <v>0</v>
      </c>
      <c r="L46" s="27">
        <v>0</v>
      </c>
      <c r="M46" s="27">
        <v>0</v>
      </c>
      <c r="N46" s="20"/>
      <c r="O46" s="20"/>
      <c r="P46" s="20"/>
    </row>
    <row r="47" spans="1:16" s="21" customFormat="1" ht="47.25" customHeight="1">
      <c r="A47" s="71" t="s">
        <v>64</v>
      </c>
      <c r="B47" s="72"/>
      <c r="C47" s="15" t="s">
        <v>20</v>
      </c>
      <c r="D47" s="59"/>
      <c r="E47" s="67"/>
      <c r="F47" s="26"/>
      <c r="G47" s="18">
        <v>9765.7</v>
      </c>
      <c r="H47" s="18">
        <v>9765.7</v>
      </c>
      <c r="I47" s="18">
        <v>9765.7</v>
      </c>
      <c r="J47" s="18">
        <v>0</v>
      </c>
      <c r="K47" s="18">
        <v>0</v>
      </c>
      <c r="L47" s="18">
        <v>0</v>
      </c>
      <c r="M47" s="18">
        <v>0</v>
      </c>
      <c r="N47" s="20"/>
      <c r="O47" s="20"/>
      <c r="P47" s="20"/>
    </row>
    <row r="48" spans="1:16" s="21" customFormat="1" ht="57" customHeight="1">
      <c r="A48" s="71" t="s">
        <v>43</v>
      </c>
      <c r="B48" s="72"/>
      <c r="C48" s="15" t="s">
        <v>20</v>
      </c>
      <c r="D48" s="59"/>
      <c r="E48" s="67"/>
      <c r="F48" s="26"/>
      <c r="G48" s="18">
        <v>8000</v>
      </c>
      <c r="H48" s="18">
        <v>8000</v>
      </c>
      <c r="I48" s="18">
        <v>8000</v>
      </c>
      <c r="J48" s="18">
        <v>0</v>
      </c>
      <c r="K48" s="18">
        <v>0</v>
      </c>
      <c r="L48" s="18">
        <v>0</v>
      </c>
      <c r="M48" s="18">
        <v>0</v>
      </c>
      <c r="N48" s="20"/>
      <c r="O48" s="20"/>
      <c r="P48" s="20"/>
    </row>
    <row r="49" spans="1:16" s="21" customFormat="1" ht="71.25" customHeight="1">
      <c r="A49" s="71" t="s">
        <v>76</v>
      </c>
      <c r="B49" s="72"/>
      <c r="C49" s="15">
        <v>2018</v>
      </c>
      <c r="D49" s="59"/>
      <c r="E49" s="68"/>
      <c r="F49" s="26"/>
      <c r="G49" s="18">
        <f>H49</f>
        <v>30074</v>
      </c>
      <c r="H49" s="18">
        <f>SUM(I49:M49)</f>
        <v>30074</v>
      </c>
      <c r="I49" s="18">
        <v>0</v>
      </c>
      <c r="J49" s="18">
        <v>30074</v>
      </c>
      <c r="K49" s="18">
        <v>0</v>
      </c>
      <c r="L49" s="18">
        <v>0</v>
      </c>
      <c r="M49" s="18">
        <v>0</v>
      </c>
      <c r="N49" s="20"/>
      <c r="O49" s="20"/>
      <c r="P49" s="20"/>
    </row>
    <row r="50" spans="1:16" s="21" customFormat="1" ht="57" customHeight="1">
      <c r="A50" s="69" t="s">
        <v>42</v>
      </c>
      <c r="B50" s="72"/>
      <c r="C50" s="15"/>
      <c r="D50" s="59"/>
      <c r="E50" s="66" t="s">
        <v>5</v>
      </c>
      <c r="F50" s="26"/>
      <c r="G50" s="17">
        <f>SUM(G51:G53)</f>
        <v>2334.6</v>
      </c>
      <c r="H50" s="17">
        <f>SUM(H51:H53)</f>
        <v>2334.6</v>
      </c>
      <c r="I50" s="17">
        <f>SUM(I51:I52)</f>
        <v>1963.9</v>
      </c>
      <c r="J50" s="17">
        <f>SUM(J51:J53)</f>
        <v>370.7</v>
      </c>
      <c r="K50" s="17">
        <f>SUM(K51:K52)</f>
        <v>0</v>
      </c>
      <c r="L50" s="17">
        <f>SUM(L51:L52)</f>
        <v>0</v>
      </c>
      <c r="M50" s="17">
        <f>SUM(M51:M52)</f>
        <v>0</v>
      </c>
      <c r="N50" s="20"/>
      <c r="O50" s="20"/>
      <c r="P50" s="20"/>
    </row>
    <row r="51" spans="1:16" s="21" customFormat="1" ht="22.5" customHeight="1">
      <c r="A51" s="71" t="s">
        <v>44</v>
      </c>
      <c r="B51" s="72"/>
      <c r="C51" s="15" t="s">
        <v>20</v>
      </c>
      <c r="D51" s="59"/>
      <c r="E51" s="67"/>
      <c r="F51" s="26"/>
      <c r="G51" s="18">
        <v>1045.8</v>
      </c>
      <c r="H51" s="18">
        <v>1045.8</v>
      </c>
      <c r="I51" s="18">
        <v>1045.8</v>
      </c>
      <c r="J51" s="18">
        <v>0</v>
      </c>
      <c r="K51" s="18">
        <v>0</v>
      </c>
      <c r="L51" s="18">
        <v>0</v>
      </c>
      <c r="M51" s="18">
        <v>0</v>
      </c>
      <c r="N51" s="20"/>
      <c r="O51" s="20"/>
      <c r="P51" s="20"/>
    </row>
    <row r="52" spans="1:16" s="21" customFormat="1" ht="20.25" customHeight="1">
      <c r="A52" s="71" t="s">
        <v>45</v>
      </c>
      <c r="B52" s="72"/>
      <c r="C52" s="15" t="s">
        <v>20</v>
      </c>
      <c r="D52" s="56"/>
      <c r="E52" s="67"/>
      <c r="F52" s="19"/>
      <c r="G52" s="18">
        <v>918.1</v>
      </c>
      <c r="H52" s="18">
        <v>918.1</v>
      </c>
      <c r="I52" s="18">
        <v>918.1</v>
      </c>
      <c r="J52" s="18">
        <v>0</v>
      </c>
      <c r="K52" s="18">
        <v>0</v>
      </c>
      <c r="L52" s="18">
        <v>0</v>
      </c>
      <c r="M52" s="18">
        <v>0</v>
      </c>
      <c r="N52" s="20"/>
      <c r="O52" s="20"/>
      <c r="P52" s="20"/>
    </row>
    <row r="53" spans="1:16" s="21" customFormat="1" ht="24.75" customHeight="1">
      <c r="A53" s="71" t="s">
        <v>56</v>
      </c>
      <c r="B53" s="72"/>
      <c r="C53" s="15" t="s">
        <v>21</v>
      </c>
      <c r="D53" s="56"/>
      <c r="E53" s="67"/>
      <c r="F53" s="19"/>
      <c r="G53" s="18">
        <v>370.7</v>
      </c>
      <c r="H53" s="18">
        <v>370.7</v>
      </c>
      <c r="I53" s="18">
        <v>0</v>
      </c>
      <c r="J53" s="18">
        <v>370.7</v>
      </c>
      <c r="K53" s="18">
        <v>0</v>
      </c>
      <c r="L53" s="18">
        <v>0</v>
      </c>
      <c r="M53" s="18">
        <v>0</v>
      </c>
      <c r="N53" s="20"/>
      <c r="O53" s="20"/>
      <c r="P53" s="20"/>
    </row>
    <row r="54" spans="1:16" s="21" customFormat="1" ht="44.25" customHeight="1">
      <c r="A54" s="69" t="s">
        <v>50</v>
      </c>
      <c r="B54" s="70"/>
      <c r="C54" s="15"/>
      <c r="D54" s="56"/>
      <c r="E54" s="66" t="s">
        <v>5</v>
      </c>
      <c r="F54" s="19"/>
      <c r="G54" s="28">
        <f aca="true" t="shared" si="2" ref="G54:H59">H54</f>
        <v>39</v>
      </c>
      <c r="H54" s="28">
        <f t="shared" si="2"/>
        <v>39</v>
      </c>
      <c r="I54" s="28">
        <f>SUM(I55:I56)</f>
        <v>39</v>
      </c>
      <c r="J54" s="28">
        <v>0</v>
      </c>
      <c r="K54" s="28">
        <v>0</v>
      </c>
      <c r="L54" s="28">
        <v>0</v>
      </c>
      <c r="M54" s="28">
        <v>0</v>
      </c>
      <c r="N54" s="20"/>
      <c r="O54" s="20"/>
      <c r="P54" s="20"/>
    </row>
    <row r="55" spans="1:16" s="21" customFormat="1" ht="51.75" customHeight="1">
      <c r="A55" s="71" t="s">
        <v>51</v>
      </c>
      <c r="B55" s="72"/>
      <c r="C55" s="15" t="s">
        <v>20</v>
      </c>
      <c r="D55" s="56"/>
      <c r="E55" s="67"/>
      <c r="F55" s="19"/>
      <c r="G55" s="18">
        <f t="shared" si="2"/>
        <v>14</v>
      </c>
      <c r="H55" s="18">
        <f t="shared" si="2"/>
        <v>14</v>
      </c>
      <c r="I55" s="18">
        <v>14</v>
      </c>
      <c r="J55" s="18">
        <v>0</v>
      </c>
      <c r="K55" s="18">
        <v>0</v>
      </c>
      <c r="L55" s="18">
        <v>0</v>
      </c>
      <c r="M55" s="18">
        <v>0</v>
      </c>
      <c r="N55" s="20"/>
      <c r="O55" s="20"/>
      <c r="P55" s="20"/>
    </row>
    <row r="56" spans="1:16" s="21" customFormat="1" ht="58.5" customHeight="1">
      <c r="A56" s="71" t="s">
        <v>75</v>
      </c>
      <c r="B56" s="72"/>
      <c r="C56" s="15" t="s">
        <v>20</v>
      </c>
      <c r="D56" s="56"/>
      <c r="E56" s="68"/>
      <c r="F56" s="19"/>
      <c r="G56" s="18">
        <v>25</v>
      </c>
      <c r="H56" s="18">
        <v>25</v>
      </c>
      <c r="I56" s="18">
        <v>25</v>
      </c>
      <c r="J56" s="18">
        <v>0</v>
      </c>
      <c r="K56" s="18">
        <v>0</v>
      </c>
      <c r="L56" s="18">
        <v>0</v>
      </c>
      <c r="M56" s="18">
        <v>0</v>
      </c>
      <c r="N56" s="20"/>
      <c r="O56" s="20"/>
      <c r="P56" s="20"/>
    </row>
    <row r="57" spans="1:16" s="21" customFormat="1" ht="40.5" customHeight="1">
      <c r="A57" s="69" t="s">
        <v>49</v>
      </c>
      <c r="B57" s="70"/>
      <c r="C57" s="15"/>
      <c r="D57" s="56"/>
      <c r="E57" s="66" t="s">
        <v>5</v>
      </c>
      <c r="F57" s="19"/>
      <c r="G57" s="28">
        <f t="shared" si="2"/>
        <v>37</v>
      </c>
      <c r="H57" s="28">
        <f t="shared" si="2"/>
        <v>37</v>
      </c>
      <c r="I57" s="28">
        <f>SUM(I58:I59)</f>
        <v>37</v>
      </c>
      <c r="J57" s="28">
        <v>0</v>
      </c>
      <c r="K57" s="28">
        <v>0</v>
      </c>
      <c r="L57" s="28">
        <v>0</v>
      </c>
      <c r="M57" s="28">
        <v>0</v>
      </c>
      <c r="N57" s="20"/>
      <c r="O57" s="20"/>
      <c r="P57" s="20"/>
    </row>
    <row r="58" spans="1:13" ht="50.25" customHeight="1">
      <c r="A58" s="71" t="s">
        <v>51</v>
      </c>
      <c r="B58" s="72"/>
      <c r="C58" s="15" t="s">
        <v>20</v>
      </c>
      <c r="D58" s="56"/>
      <c r="E58" s="67"/>
      <c r="F58" s="19"/>
      <c r="G58" s="18">
        <f t="shared" si="2"/>
        <v>12</v>
      </c>
      <c r="H58" s="18">
        <f t="shared" si="2"/>
        <v>12</v>
      </c>
      <c r="I58" s="18">
        <v>12</v>
      </c>
      <c r="J58" s="18">
        <v>0</v>
      </c>
      <c r="K58" s="18">
        <v>0</v>
      </c>
      <c r="L58" s="18">
        <v>0</v>
      </c>
      <c r="M58" s="18">
        <v>0</v>
      </c>
    </row>
    <row r="59" spans="1:13" ht="45.75" customHeight="1">
      <c r="A59" s="71" t="s">
        <v>75</v>
      </c>
      <c r="B59" s="72"/>
      <c r="C59" s="15" t="s">
        <v>20</v>
      </c>
      <c r="D59" s="56"/>
      <c r="E59" s="68"/>
      <c r="F59" s="19"/>
      <c r="G59" s="18">
        <f t="shared" si="2"/>
        <v>25</v>
      </c>
      <c r="H59" s="18">
        <f t="shared" si="2"/>
        <v>25</v>
      </c>
      <c r="I59" s="18">
        <v>25</v>
      </c>
      <c r="J59" s="18">
        <v>0</v>
      </c>
      <c r="K59" s="18">
        <v>0</v>
      </c>
      <c r="L59" s="18">
        <v>0</v>
      </c>
      <c r="M59" s="18">
        <v>0</v>
      </c>
    </row>
    <row r="60" spans="1:13" ht="30.75" customHeight="1">
      <c r="A60" s="78" t="s">
        <v>10</v>
      </c>
      <c r="B60" s="79"/>
      <c r="C60" s="60"/>
      <c r="D60" s="61"/>
      <c r="E60" s="62"/>
      <c r="F60" s="29"/>
      <c r="G60" s="30">
        <f>SUM(G24+G27+G40+G45+G50+G54+G57)</f>
        <v>53873.49999999999</v>
      </c>
      <c r="H60" s="30">
        <f>SUM(H24+H27+H40+H45+H50+H54+H57)</f>
        <v>53873.49999999999</v>
      </c>
      <c r="I60" s="30">
        <f>SUM(I24+I27+I40+I45+I50+I54+I57)</f>
        <v>22712.9</v>
      </c>
      <c r="J60" s="30">
        <f>SUM(J24+J27+J40+J45+J50+J54+J57)</f>
        <v>31160.600000000002</v>
      </c>
      <c r="K60" s="30">
        <v>0</v>
      </c>
      <c r="L60" s="30">
        <v>0</v>
      </c>
      <c r="M60" s="30">
        <v>0</v>
      </c>
    </row>
    <row r="61" spans="1:13" ht="33" customHeight="1">
      <c r="A61" s="106" t="s">
        <v>30</v>
      </c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8"/>
    </row>
    <row r="62" spans="1:13" ht="46.5" customHeight="1">
      <c r="A62" s="82" t="s">
        <v>31</v>
      </c>
      <c r="B62" s="83"/>
      <c r="C62" s="31"/>
      <c r="D62" s="31"/>
      <c r="E62" s="94" t="s">
        <v>5</v>
      </c>
      <c r="F62" s="31"/>
      <c r="G62" s="17">
        <f>SUM(G63:G65)</f>
        <v>916.2</v>
      </c>
      <c r="H62" s="17">
        <f>SUM(H63:H65)</f>
        <v>916.2</v>
      </c>
      <c r="I62" s="17">
        <f>SUM(I63:I64)</f>
        <v>320</v>
      </c>
      <c r="J62" s="17">
        <f>J64++J65</f>
        <v>596.2</v>
      </c>
      <c r="K62" s="17">
        <f>K64</f>
        <v>0</v>
      </c>
      <c r="L62" s="17">
        <f>L64</f>
        <v>0</v>
      </c>
      <c r="M62" s="17">
        <f>M64</f>
        <v>0</v>
      </c>
    </row>
    <row r="63" spans="1:13" ht="33.75" customHeight="1">
      <c r="A63" s="86" t="s">
        <v>32</v>
      </c>
      <c r="B63" s="87"/>
      <c r="C63" s="54" t="s">
        <v>20</v>
      </c>
      <c r="D63" s="31"/>
      <c r="E63" s="95"/>
      <c r="F63" s="31"/>
      <c r="G63" s="32">
        <v>320</v>
      </c>
      <c r="H63" s="32">
        <v>320</v>
      </c>
      <c r="I63" s="32">
        <v>320</v>
      </c>
      <c r="J63" s="18">
        <v>0</v>
      </c>
      <c r="K63" s="18">
        <v>0</v>
      </c>
      <c r="L63" s="18">
        <v>0</v>
      </c>
      <c r="M63" s="18">
        <v>0</v>
      </c>
    </row>
    <row r="64" spans="1:13" ht="39.75" customHeight="1">
      <c r="A64" s="86" t="s">
        <v>54</v>
      </c>
      <c r="B64" s="87"/>
      <c r="C64" s="54" t="s">
        <v>21</v>
      </c>
      <c r="D64" s="31"/>
      <c r="E64" s="95"/>
      <c r="F64" s="31"/>
      <c r="G64" s="32">
        <v>432.2</v>
      </c>
      <c r="H64" s="32">
        <v>432.2</v>
      </c>
      <c r="I64" s="32">
        <v>0</v>
      </c>
      <c r="J64" s="18">
        <v>432.2</v>
      </c>
      <c r="K64" s="18">
        <v>0</v>
      </c>
      <c r="L64" s="18">
        <v>0</v>
      </c>
      <c r="M64" s="18">
        <v>0</v>
      </c>
    </row>
    <row r="65" spans="1:13" ht="44.25" customHeight="1">
      <c r="A65" s="86" t="s">
        <v>57</v>
      </c>
      <c r="B65" s="87"/>
      <c r="C65" s="54" t="s">
        <v>21</v>
      </c>
      <c r="D65" s="31"/>
      <c r="E65" s="96"/>
      <c r="F65" s="31"/>
      <c r="G65" s="32">
        <v>164</v>
      </c>
      <c r="H65" s="32">
        <v>164</v>
      </c>
      <c r="I65" s="32">
        <v>0</v>
      </c>
      <c r="J65" s="18">
        <v>164</v>
      </c>
      <c r="K65" s="18">
        <v>0</v>
      </c>
      <c r="L65" s="18">
        <v>0</v>
      </c>
      <c r="M65" s="18">
        <v>0</v>
      </c>
    </row>
    <row r="66" spans="1:13" ht="36.75" customHeight="1">
      <c r="A66" s="82" t="s">
        <v>48</v>
      </c>
      <c r="B66" s="83"/>
      <c r="C66" s="31"/>
      <c r="D66" s="31"/>
      <c r="E66" s="94" t="s">
        <v>5</v>
      </c>
      <c r="F66" s="63"/>
      <c r="G66" s="33">
        <f>H66</f>
        <v>24618.7</v>
      </c>
      <c r="H66" s="33">
        <f>SUM(I66:M66)</f>
        <v>24618.7</v>
      </c>
      <c r="I66" s="33">
        <f>SUM(I67:I71)</f>
        <v>11105</v>
      </c>
      <c r="J66" s="33">
        <f>J67</f>
        <v>13513.7</v>
      </c>
      <c r="K66" s="33">
        <v>0</v>
      </c>
      <c r="L66" s="33">
        <v>0</v>
      </c>
      <c r="M66" s="33">
        <v>0</v>
      </c>
    </row>
    <row r="67" spans="1:13" ht="43.5" customHeight="1">
      <c r="A67" s="86" t="s">
        <v>38</v>
      </c>
      <c r="B67" s="87"/>
      <c r="C67" s="54" t="s">
        <v>58</v>
      </c>
      <c r="D67" s="31"/>
      <c r="E67" s="95"/>
      <c r="F67" s="63"/>
      <c r="G67" s="34">
        <f>H67</f>
        <v>23278.2</v>
      </c>
      <c r="H67" s="34">
        <f>I67+J67</f>
        <v>23278.2</v>
      </c>
      <c r="I67" s="34">
        <v>9764.5</v>
      </c>
      <c r="J67" s="34">
        <v>13513.7</v>
      </c>
      <c r="K67" s="34">
        <v>0</v>
      </c>
      <c r="L67" s="34">
        <v>0</v>
      </c>
      <c r="M67" s="34">
        <v>0</v>
      </c>
    </row>
    <row r="68" spans="1:13" ht="43.5" customHeight="1">
      <c r="A68" s="86" t="s">
        <v>47</v>
      </c>
      <c r="B68" s="87"/>
      <c r="C68" s="54" t="s">
        <v>40</v>
      </c>
      <c r="D68" s="31"/>
      <c r="E68" s="95"/>
      <c r="F68" s="63"/>
      <c r="G68" s="32">
        <v>96</v>
      </c>
      <c r="H68" s="32">
        <v>96</v>
      </c>
      <c r="I68" s="32">
        <v>96</v>
      </c>
      <c r="J68" s="32">
        <v>0</v>
      </c>
      <c r="K68" s="32">
        <v>0</v>
      </c>
      <c r="L68" s="32">
        <v>0</v>
      </c>
      <c r="M68" s="32">
        <v>0</v>
      </c>
    </row>
    <row r="69" spans="1:13" ht="42.75" customHeight="1">
      <c r="A69" s="86" t="s">
        <v>39</v>
      </c>
      <c r="B69" s="87"/>
      <c r="C69" s="54" t="s">
        <v>20</v>
      </c>
      <c r="D69" s="31"/>
      <c r="E69" s="95"/>
      <c r="F69" s="63"/>
      <c r="G69" s="32">
        <v>366</v>
      </c>
      <c r="H69" s="32">
        <v>366</v>
      </c>
      <c r="I69" s="32">
        <v>366</v>
      </c>
      <c r="J69" s="32">
        <v>0</v>
      </c>
      <c r="K69" s="32">
        <v>0</v>
      </c>
      <c r="L69" s="32">
        <v>0</v>
      </c>
      <c r="M69" s="32">
        <v>0</v>
      </c>
    </row>
    <row r="70" spans="1:13" ht="39.75" customHeight="1">
      <c r="A70" s="86" t="s">
        <v>46</v>
      </c>
      <c r="B70" s="87"/>
      <c r="C70" s="54" t="s">
        <v>20</v>
      </c>
      <c r="D70" s="31"/>
      <c r="E70" s="95"/>
      <c r="F70" s="63"/>
      <c r="G70" s="34">
        <v>356.8</v>
      </c>
      <c r="H70" s="34">
        <v>356.8</v>
      </c>
      <c r="I70" s="34">
        <v>356.8</v>
      </c>
      <c r="J70" s="34">
        <v>0</v>
      </c>
      <c r="K70" s="34">
        <v>0</v>
      </c>
      <c r="L70" s="34">
        <v>0</v>
      </c>
      <c r="M70" s="34">
        <v>0</v>
      </c>
    </row>
    <row r="71" spans="1:13" ht="33.75" customHeight="1">
      <c r="A71" s="86" t="s">
        <v>41</v>
      </c>
      <c r="B71" s="87"/>
      <c r="C71" s="54" t="s">
        <v>20</v>
      </c>
      <c r="D71" s="31"/>
      <c r="E71" s="95"/>
      <c r="F71" s="63"/>
      <c r="G71" s="34">
        <v>521.7</v>
      </c>
      <c r="H71" s="34">
        <v>521.7</v>
      </c>
      <c r="I71" s="34">
        <v>521.7</v>
      </c>
      <c r="J71" s="34">
        <v>0</v>
      </c>
      <c r="K71" s="34">
        <v>0</v>
      </c>
      <c r="L71" s="34">
        <v>0</v>
      </c>
      <c r="M71" s="34">
        <v>0</v>
      </c>
    </row>
    <row r="72" spans="1:13" ht="24.75" customHeight="1">
      <c r="A72" s="78" t="s">
        <v>17</v>
      </c>
      <c r="B72" s="79"/>
      <c r="C72" s="35"/>
      <c r="D72" s="36"/>
      <c r="E72" s="64"/>
      <c r="F72" s="37"/>
      <c r="G72" s="38">
        <f aca="true" t="shared" si="3" ref="G72:M72">SUM(G62+G66)</f>
        <v>25534.9</v>
      </c>
      <c r="H72" s="38">
        <f t="shared" si="3"/>
        <v>25534.9</v>
      </c>
      <c r="I72" s="38">
        <f t="shared" si="3"/>
        <v>11425</v>
      </c>
      <c r="J72" s="38">
        <f t="shared" si="3"/>
        <v>14109.900000000001</v>
      </c>
      <c r="K72" s="38">
        <f t="shared" si="3"/>
        <v>0</v>
      </c>
      <c r="L72" s="38">
        <f t="shared" si="3"/>
        <v>0</v>
      </c>
      <c r="M72" s="38">
        <f t="shared" si="3"/>
        <v>0</v>
      </c>
    </row>
    <row r="73" spans="1:13" ht="23.25" customHeight="1">
      <c r="A73" s="100" t="s">
        <v>34</v>
      </c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2"/>
    </row>
    <row r="74" spans="1:13" ht="47.25" customHeight="1">
      <c r="A74" s="82" t="s">
        <v>35</v>
      </c>
      <c r="B74" s="111"/>
      <c r="C74" s="39"/>
      <c r="D74" s="40"/>
      <c r="E74" s="104" t="s">
        <v>5</v>
      </c>
      <c r="F74" s="41"/>
      <c r="G74" s="33">
        <f>SUM(G75)</f>
        <v>250</v>
      </c>
      <c r="H74" s="33">
        <f>SUM(H75)</f>
        <v>250</v>
      </c>
      <c r="I74" s="33">
        <f>SUM(I75)</f>
        <v>250</v>
      </c>
      <c r="J74" s="33">
        <v>0</v>
      </c>
      <c r="K74" s="33">
        <v>0</v>
      </c>
      <c r="L74" s="33">
        <v>0</v>
      </c>
      <c r="M74" s="33">
        <v>0</v>
      </c>
    </row>
    <row r="75" spans="1:13" ht="42" customHeight="1">
      <c r="A75" s="86" t="s">
        <v>37</v>
      </c>
      <c r="B75" s="87"/>
      <c r="C75" s="42" t="s">
        <v>20</v>
      </c>
      <c r="D75" s="40"/>
      <c r="E75" s="105"/>
      <c r="F75" s="41"/>
      <c r="G75" s="34">
        <v>250</v>
      </c>
      <c r="H75" s="34">
        <v>250</v>
      </c>
      <c r="I75" s="34">
        <v>250</v>
      </c>
      <c r="J75" s="34">
        <v>0</v>
      </c>
      <c r="K75" s="34">
        <v>0</v>
      </c>
      <c r="L75" s="34">
        <v>0</v>
      </c>
      <c r="M75" s="34">
        <v>0</v>
      </c>
    </row>
    <row r="76" spans="1:13" ht="19.5" customHeight="1">
      <c r="A76" s="78" t="s">
        <v>36</v>
      </c>
      <c r="B76" s="79"/>
      <c r="C76" s="35"/>
      <c r="D76" s="36"/>
      <c r="E76" s="65"/>
      <c r="F76" s="37"/>
      <c r="G76" s="38">
        <f>G75</f>
        <v>250</v>
      </c>
      <c r="H76" s="38">
        <f>H75</f>
        <v>250</v>
      </c>
      <c r="I76" s="38">
        <f>I75</f>
        <v>250</v>
      </c>
      <c r="J76" s="38">
        <f>SUM(J74:J75)</f>
        <v>0</v>
      </c>
      <c r="K76" s="38">
        <f>SUM(K74:K75)</f>
        <v>0</v>
      </c>
      <c r="L76" s="38">
        <f>SUM(L74:L75)</f>
        <v>0</v>
      </c>
      <c r="M76" s="38">
        <f>SUM(M74:M75)</f>
        <v>0</v>
      </c>
    </row>
    <row r="77" spans="1:13" ht="19.5" customHeight="1">
      <c r="A77" s="109" t="s">
        <v>13</v>
      </c>
      <c r="B77" s="110"/>
      <c r="C77" s="43"/>
      <c r="D77" s="43"/>
      <c r="E77" s="44"/>
      <c r="F77" s="44"/>
      <c r="G77" s="45">
        <f>SUM(G60+G72+G76)</f>
        <v>79658.4</v>
      </c>
      <c r="H77" s="45">
        <f>SUM(H60+H72+H76)</f>
        <v>79658.4</v>
      </c>
      <c r="I77" s="45">
        <f>SUM(I60+I72+I76)</f>
        <v>34387.9</v>
      </c>
      <c r="J77" s="45">
        <f>SUM(J60+J72+J76)</f>
        <v>45270.5</v>
      </c>
      <c r="K77" s="45">
        <v>0</v>
      </c>
      <c r="L77" s="45">
        <v>0</v>
      </c>
      <c r="M77" s="45">
        <v>0</v>
      </c>
    </row>
    <row r="78" spans="1:13" ht="19.5" customHeight="1">
      <c r="A78" s="46"/>
      <c r="B78" s="46"/>
      <c r="C78" s="46"/>
      <c r="D78" s="46"/>
      <c r="E78" s="46"/>
      <c r="F78" s="46"/>
      <c r="G78" s="46"/>
      <c r="H78" s="47"/>
      <c r="I78" s="47"/>
      <c r="J78" s="47"/>
      <c r="K78" s="46"/>
      <c r="L78" s="48"/>
      <c r="M78" s="25"/>
    </row>
    <row r="79" spans="1:13" ht="36.75" customHeight="1">
      <c r="A79" s="49"/>
      <c r="B79" s="49"/>
      <c r="C79" s="49"/>
      <c r="D79" s="49"/>
      <c r="E79" s="49"/>
      <c r="F79" s="49"/>
      <c r="G79" s="49"/>
      <c r="H79" s="50"/>
      <c r="I79" s="50"/>
      <c r="J79" s="50"/>
      <c r="K79" s="49"/>
      <c r="L79" s="49"/>
      <c r="M79" s="21"/>
    </row>
    <row r="80" ht="45.75" customHeight="1">
      <c r="M80" s="21"/>
    </row>
    <row r="81" ht="51" customHeight="1">
      <c r="M81" s="21"/>
    </row>
    <row r="82" ht="19.5" customHeight="1">
      <c r="M82" s="21"/>
    </row>
    <row r="83" ht="21" customHeight="1">
      <c r="M83" s="21"/>
    </row>
    <row r="84" ht="7.5" customHeight="1">
      <c r="M84" s="21"/>
    </row>
    <row r="85" ht="12.75">
      <c r="M85" s="21"/>
    </row>
    <row r="86" ht="12.75">
      <c r="M86" s="21"/>
    </row>
    <row r="87" ht="12.75">
      <c r="M87" s="21"/>
    </row>
    <row r="88" spans="13:14" ht="12.75">
      <c r="M88" s="21"/>
      <c r="N88" s="51"/>
    </row>
    <row r="89" ht="12.75">
      <c r="M89" s="21"/>
    </row>
    <row r="90" ht="12.75">
      <c r="M90" s="21"/>
    </row>
    <row r="91" ht="12.75">
      <c r="M91" s="21"/>
    </row>
    <row r="92" ht="12.75">
      <c r="M92" s="21"/>
    </row>
    <row r="93" ht="12.75">
      <c r="M93" s="21"/>
    </row>
    <row r="94" ht="12.75">
      <c r="M94" s="21"/>
    </row>
    <row r="95" ht="12.75">
      <c r="M95" s="21"/>
    </row>
    <row r="96" ht="12.75">
      <c r="M96" s="21"/>
    </row>
    <row r="97" ht="12.75">
      <c r="M97" s="21"/>
    </row>
    <row r="98" ht="12.75">
      <c r="M98" s="21"/>
    </row>
    <row r="99" ht="12.75">
      <c r="M99" s="21"/>
    </row>
    <row r="100" ht="12.75">
      <c r="M100" s="21"/>
    </row>
    <row r="101" ht="12.75">
      <c r="M101" s="21"/>
    </row>
    <row r="102" ht="12.75">
      <c r="M102" s="21"/>
    </row>
  </sheetData>
  <sheetProtection/>
  <mergeCells count="86">
    <mergeCell ref="A77:B77"/>
    <mergeCell ref="A76:B76"/>
    <mergeCell ref="A75:B75"/>
    <mergeCell ref="A74:B74"/>
    <mergeCell ref="A71:B71"/>
    <mergeCell ref="A45:B45"/>
    <mergeCell ref="A57:B57"/>
    <mergeCell ref="A53:B53"/>
    <mergeCell ref="A54:B54"/>
    <mergeCell ref="A68:B68"/>
    <mergeCell ref="E74:E75"/>
    <mergeCell ref="E50:E53"/>
    <mergeCell ref="E54:E56"/>
    <mergeCell ref="E57:E59"/>
    <mergeCell ref="A58:B58"/>
    <mergeCell ref="A61:M61"/>
    <mergeCell ref="A67:B67"/>
    <mergeCell ref="A65:B65"/>
    <mergeCell ref="A37:B37"/>
    <mergeCell ref="A30:B30"/>
    <mergeCell ref="E62:E65"/>
    <mergeCell ref="E66:E71"/>
    <mergeCell ref="A70:B70"/>
    <mergeCell ref="A73:M73"/>
    <mergeCell ref="A31:B31"/>
    <mergeCell ref="E40:E42"/>
    <mergeCell ref="A50:B50"/>
    <mergeCell ref="A51:B51"/>
    <mergeCell ref="A18:B21"/>
    <mergeCell ref="H18:M18"/>
    <mergeCell ref="A32:B32"/>
    <mergeCell ref="B14:M14"/>
    <mergeCell ref="B15:M15"/>
    <mergeCell ref="M20:M21"/>
    <mergeCell ref="A27:B27"/>
    <mergeCell ref="A29:B29"/>
    <mergeCell ref="H19:H21"/>
    <mergeCell ref="C18:C21"/>
    <mergeCell ref="H1:M1"/>
    <mergeCell ref="H2:M2"/>
    <mergeCell ref="H3:M3"/>
    <mergeCell ref="H4:M4"/>
    <mergeCell ref="I20:I21"/>
    <mergeCell ref="E27:E39"/>
    <mergeCell ref="I19:M19"/>
    <mergeCell ref="L20:L21"/>
    <mergeCell ref="E18:E21"/>
    <mergeCell ref="E24:E26"/>
    <mergeCell ref="D18:D21"/>
    <mergeCell ref="F18:G20"/>
    <mergeCell ref="A69:B69"/>
    <mergeCell ref="A66:B66"/>
    <mergeCell ref="A63:B63"/>
    <mergeCell ref="A64:B64"/>
    <mergeCell ref="A22:B22"/>
    <mergeCell ref="A33:B33"/>
    <mergeCell ref="A34:B34"/>
    <mergeCell ref="A35:B35"/>
    <mergeCell ref="A39:B39"/>
    <mergeCell ref="A62:B62"/>
    <mergeCell ref="A55:B55"/>
    <mergeCell ref="A56:B56"/>
    <mergeCell ref="A42:B42"/>
    <mergeCell ref="A46:B46"/>
    <mergeCell ref="A59:B59"/>
    <mergeCell ref="A60:B60"/>
    <mergeCell ref="A28:B28"/>
    <mergeCell ref="B13:M13"/>
    <mergeCell ref="A23:M23"/>
    <mergeCell ref="A72:B72"/>
    <mergeCell ref="A38:B38"/>
    <mergeCell ref="A47:B47"/>
    <mergeCell ref="A48:B48"/>
    <mergeCell ref="A52:B52"/>
    <mergeCell ref="A49:B49"/>
    <mergeCell ref="A36:B36"/>
    <mergeCell ref="E45:E49"/>
    <mergeCell ref="A43:B43"/>
    <mergeCell ref="A44:B44"/>
    <mergeCell ref="E43:E44"/>
    <mergeCell ref="I5:M11"/>
    <mergeCell ref="A40:B40"/>
    <mergeCell ref="A41:B41"/>
    <mergeCell ref="A24:B24"/>
    <mergeCell ref="A26:B26"/>
    <mergeCell ref="A25:B25"/>
  </mergeCells>
  <printOptions horizontalCentered="1"/>
  <pageMargins left="0.2362204724409449" right="0" top="0.7480314960629921" bottom="0.31496062992125984" header="0.8661417322834646" footer="0.1968503937007874"/>
  <pageSetup fitToHeight="0" horizontalDpi="600" verticalDpi="600" orientation="landscape" paperSize="9" scale="97" r:id="rId1"/>
  <rowBreaks count="4" manualBreakCount="4">
    <brk id="29" max="12" man="1"/>
    <brk id="45" max="12" man="1"/>
    <brk id="56" max="12" man="1"/>
    <brk id="6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Oleg Leshchev</cp:lastModifiedBy>
  <cp:lastPrinted>2018-02-26T14:48:23Z</cp:lastPrinted>
  <dcterms:created xsi:type="dcterms:W3CDTF">1996-10-08T23:32:33Z</dcterms:created>
  <dcterms:modified xsi:type="dcterms:W3CDTF">2018-03-12T12:22:04Z</dcterms:modified>
  <cp:category/>
  <cp:version/>
  <cp:contentType/>
  <cp:contentStatus/>
</cp:coreProperties>
</file>